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506" windowWidth="7530" windowHeight="7080" tabRatio="884" activeTab="0"/>
  </bookViews>
  <sheets>
    <sheet name="3.8. Proyectos Fitel" sheetId="1" r:id="rId1"/>
  </sheets>
  <definedNames>
    <definedName name="_xlnm.Print_Area" localSheetId="0">'3.8. Proyectos Fitel'!$A$1:$F$25</definedName>
    <definedName name="_xlnm.Print_Titles" localSheetId="0">'3.8. Proyectos Fitel'!$1:$5</definedName>
  </definedNames>
  <calcPr fullCalcOnLoad="1"/>
</workbook>
</file>

<file path=xl/sharedStrings.xml><?xml version="1.0" encoding="utf-8"?>
<sst xmlns="http://schemas.openxmlformats.org/spreadsheetml/2006/main" count="89" uniqueCount="54">
  <si>
    <t>NOTAS:</t>
  </si>
  <si>
    <t>28.12.10</t>
  </si>
  <si>
    <t>29.12.10</t>
  </si>
  <si>
    <t>26.07.07</t>
  </si>
  <si>
    <t>12.08.08</t>
  </si>
  <si>
    <t>29.10.10</t>
  </si>
  <si>
    <t>12.02.09</t>
  </si>
  <si>
    <t>EMPRESA / PROYECTO</t>
  </si>
  <si>
    <t>07.09.10</t>
  </si>
  <si>
    <t>a26</t>
  </si>
  <si>
    <t>FECHA</t>
  </si>
  <si>
    <t>SECTOR</t>
  </si>
  <si>
    <t>Telecomunicaciones</t>
  </si>
  <si>
    <t>N°</t>
  </si>
  <si>
    <t>a27</t>
  </si>
  <si>
    <t>F. PROYECTOS FITEL</t>
  </si>
  <si>
    <t>TOTAL PROYECTOS FITEL</t>
  </si>
  <si>
    <t>21.06.11</t>
  </si>
  <si>
    <t xml:space="preserve">En estos Proyectos de Telecomunicaciones, la modalidad en la que se ejecuta el concurso es la entrega de un subsidio (financiamiento no reembolsable) a una empresa privada para la ejecución de un proyecto que es deficitario. Se establece un subsidio base y las empresas concursan por el menor subsidio.
El monto de inversión proyectada corresponde al subsidio del Estado solicitado por la empresa adjudicataria. </t>
  </si>
  <si>
    <t>(c15)</t>
  </si>
  <si>
    <t xml:space="preserve">El monto de inversión proyectada corresponde al subsidio del Estado solicitado por la empresa adjudicataria. </t>
  </si>
  <si>
    <t>(en dólares sin incluir IGV)</t>
  </si>
  <si>
    <r>
      <t xml:space="preserve">Servicio de Banda Ancha Rural (Proyectos Centro, Centro Norte y Nor Oriente) </t>
    </r>
    <r>
      <rPr>
        <vertAlign val="superscript"/>
        <sz val="10"/>
        <color indexed="8"/>
        <rFont val="Calibri"/>
        <family val="2"/>
      </rPr>
      <t>a27</t>
    </r>
  </si>
  <si>
    <r>
      <t xml:space="preserve">Programa Internet Rural  </t>
    </r>
    <r>
      <rPr>
        <vertAlign val="superscript"/>
        <sz val="10"/>
        <color indexed="8"/>
        <rFont val="Calibri"/>
        <family val="2"/>
      </rPr>
      <t xml:space="preserve"> a27</t>
    </r>
  </si>
  <si>
    <r>
      <t xml:space="preserve">Programa Banda Ancha para localidades Aisladas – BAS </t>
    </r>
    <r>
      <rPr>
        <vertAlign val="superscript"/>
        <sz val="10"/>
        <color indexed="8"/>
        <rFont val="Calibri"/>
        <family val="2"/>
      </rPr>
      <t>a27</t>
    </r>
  </si>
  <si>
    <r>
      <t xml:space="preserve">Servicio de Banda Ancha Rural San Gabán – Puerto Maldonado y Servicio de Banda Ancha Rural Juliaca - San Gabán. </t>
    </r>
    <r>
      <rPr>
        <vertAlign val="superscript"/>
        <sz val="10"/>
        <color indexed="8"/>
        <rFont val="Calibri"/>
        <family val="2"/>
      </rPr>
      <t>A26 a27</t>
    </r>
  </si>
  <si>
    <r>
      <t xml:space="preserve">Implementación de Servicios Integrados de 
Telecomunicaciones Buenos Aires - Canchaque </t>
    </r>
    <r>
      <rPr>
        <vertAlign val="superscript"/>
        <sz val="10"/>
        <color indexed="8"/>
        <rFont val="Calibri"/>
        <family val="2"/>
      </rPr>
      <t>a27</t>
    </r>
  </si>
  <si>
    <r>
      <t xml:space="preserve">Integración de las Áreas Rurales y lugares de Preferente Interés Social a la Red del Servicio Móvil - Centro Sur </t>
    </r>
    <r>
      <rPr>
        <vertAlign val="superscript"/>
        <sz val="10"/>
        <color indexed="8"/>
        <rFont val="Calibri"/>
        <family val="2"/>
      </rPr>
      <t>a27</t>
    </r>
  </si>
  <si>
    <r>
      <t>Integración de las Áreas Rurales y lugares de Preferente Interés Social a la Red del Servicio Móvil - Centro Norte</t>
    </r>
    <r>
      <rPr>
        <vertAlign val="superscript"/>
        <sz val="10"/>
        <color indexed="8"/>
        <rFont val="Calibri"/>
        <family val="2"/>
      </rPr>
      <t xml:space="preserve"> a27</t>
    </r>
  </si>
  <si>
    <r>
      <t xml:space="preserve">Integración de las Áreas Rurales y lugares de Preferente Interés Social a la Red del Servicio Móvil - Selva </t>
    </r>
    <r>
      <rPr>
        <vertAlign val="superscript"/>
        <sz val="10"/>
        <color indexed="8"/>
        <rFont val="Calibri"/>
        <family val="2"/>
      </rPr>
      <t>a27</t>
    </r>
  </si>
  <si>
    <r>
      <t xml:space="preserve">Banda Ancha para el Desarrollo del Valle de los Ríos Apurimac y Ene - VRAE y Banda Ancha para el Desarrollo de las Comunidades de Camisea (Camisea - Lurín) </t>
    </r>
    <r>
      <rPr>
        <vertAlign val="superscript"/>
        <sz val="10"/>
        <color indexed="8"/>
        <rFont val="Calibri"/>
        <family val="2"/>
      </rPr>
      <t>a27</t>
    </r>
  </si>
  <si>
    <r>
      <t xml:space="preserve">Tecnologías de la información y Comunicaciones para el Desarrollo Integral de las Comunidades de Candarave. </t>
    </r>
    <r>
      <rPr>
        <vertAlign val="superscript"/>
        <sz val="10"/>
        <color indexed="8"/>
        <rFont val="Calibri"/>
        <family val="2"/>
      </rPr>
      <t>a27</t>
    </r>
  </si>
  <si>
    <t>INVERSIÓN PROYECTADA</t>
  </si>
  <si>
    <t xml:space="preserve">El monto de la transacción corresponde al subsidio del Estado solicitado por la empresa adjudicataria. </t>
  </si>
  <si>
    <t>18.12.13</t>
  </si>
  <si>
    <r>
      <t xml:space="preserve">Integración Amazónica Loreto - San Martín a la Red Terrestre de Telecomunicaciones </t>
    </r>
    <r>
      <rPr>
        <vertAlign val="superscript"/>
        <sz val="9"/>
        <color indexed="8"/>
        <rFont val="Arial"/>
        <family val="2"/>
      </rPr>
      <t>a29</t>
    </r>
  </si>
  <si>
    <t>Monto incluye inversión y operación y mantenimiento.</t>
  </si>
  <si>
    <t>a29</t>
  </si>
  <si>
    <t>05.03.15</t>
  </si>
  <si>
    <t>Instalación de Banda Ancha para la Conectividad Integral y Desarrollo Social de la Región Huancavelica</t>
  </si>
  <si>
    <t>Instalación de Banda Ancha para la Conectividad Integral y Desarrollo Social de la Región Ayacucho</t>
  </si>
  <si>
    <t>Instalación de Banda Ancha para la Conectividad Integral y Desarrollo Social de la Zona Norte del País - Región Lambayeque</t>
  </si>
  <si>
    <t>Instalación de Banda Ancha para la Conectividad Integral y Desarrollo Social de la Región Apurímac</t>
  </si>
  <si>
    <t>Instalación de Banda Ancha para la Conectividad Integral y Desarrollo Social de las Regiones Tumbes, Piura, Cajamarca y Cusco</t>
  </si>
  <si>
    <t>16.12.15</t>
  </si>
  <si>
    <t>3.8. REPORTE DE PROYECTOS EN LA MODALIDAD DE PROYECTOS FITEL A DICIEMBRE 2017</t>
  </si>
  <si>
    <t>18.12.17</t>
  </si>
  <si>
    <t>Licitación Pública de los Proyectos “Instalación de Banda Ancha para la Conectividad Integral y Desarrollo Social de las Regiones: Amazonas, Ica y Lima”</t>
  </si>
  <si>
    <t>(c22)</t>
  </si>
  <si>
    <t>Licitación Pública de los Proyectos “Instalación de Banda Ancha para la Conectividad Integral y Desarrollo Social de la Regiones: Junín, Puno, Moquegua y Tacna"</t>
  </si>
  <si>
    <t>(c23)</t>
  </si>
  <si>
    <r>
      <rPr>
        <b/>
        <sz val="10"/>
        <rFont val="Calibri"/>
        <family val="2"/>
      </rPr>
      <t xml:space="preserve">Fuente y elaboración: </t>
    </r>
    <r>
      <rPr>
        <sz val="10"/>
        <rFont val="Calibri"/>
        <family val="2"/>
      </rPr>
      <t>Dirección de Portafolio de Proyectos - PROINVERSIÓN</t>
    </r>
  </si>
  <si>
    <r>
      <t>El monto adjudicado en los proyectos de banda ancha corresponden al financiamiento no reembolsable el cual no está afecto a IGV. Incluye Inversión y Operación y Mantenimiento</t>
    </r>
    <r>
      <rPr>
        <b/>
        <sz val="10"/>
        <rFont val="Calibri"/>
        <family val="2"/>
      </rPr>
      <t>: Proyecto Amazonas</t>
    </r>
    <r>
      <rPr>
        <sz val="10"/>
        <rFont val="Calibri"/>
        <family val="2"/>
      </rPr>
      <t xml:space="preserve">: US$ 104´555,275.37; </t>
    </r>
    <r>
      <rPr>
        <b/>
        <sz val="10"/>
        <rFont val="Calibri"/>
        <family val="2"/>
      </rPr>
      <t>Proyecto Ica</t>
    </r>
    <r>
      <rPr>
        <sz val="10"/>
        <rFont val="Calibri"/>
        <family val="2"/>
      </rPr>
      <t xml:space="preserve">: US$ 46´030,252.10; </t>
    </r>
    <r>
      <rPr>
        <b/>
        <sz val="10"/>
        <rFont val="Calibri"/>
        <family val="2"/>
      </rPr>
      <t>Proyecto Lima</t>
    </r>
    <r>
      <rPr>
        <sz val="10"/>
        <rFont val="Calibri"/>
        <family val="2"/>
      </rPr>
      <t>: US$ 96´789,533.15</t>
    </r>
  </si>
  <si>
    <r>
      <t>El monto adjudicado en los proyectos de banda ancha corresponden al financiamiento no reembolsable el cual no está afecto a IGV. Incluye Invrsión y Operación y Mantenimiento:</t>
    </r>
    <r>
      <rPr>
        <b/>
        <sz val="10"/>
        <rFont val="Calibri"/>
        <family val="2"/>
      </rPr>
      <t xml:space="preserve"> Proyecto Junín</t>
    </r>
    <r>
      <rPr>
        <sz val="10"/>
        <rFont val="Calibri"/>
        <family val="2"/>
      </rPr>
      <t xml:space="preserve">: US$ 105´392,054.33; </t>
    </r>
    <r>
      <rPr>
        <b/>
        <sz val="10"/>
        <rFont val="Calibri"/>
        <family val="2"/>
      </rPr>
      <t>Proyecto Puno</t>
    </r>
    <r>
      <rPr>
        <sz val="10"/>
        <rFont val="Calibri"/>
        <family val="2"/>
      </rPr>
      <t xml:space="preserve">: US$ 131´007,824.67;  </t>
    </r>
    <r>
      <rPr>
        <b/>
        <sz val="10"/>
        <rFont val="Calibri"/>
        <family val="2"/>
      </rPr>
      <t>Proyecto Moquegua-Tacna</t>
    </r>
    <r>
      <rPr>
        <sz val="10"/>
        <rFont val="Calibri"/>
        <family val="2"/>
      </rPr>
      <t>: US$ 54´445,840.12</t>
    </r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</si>
</sst>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4" fontId="2" fillId="0" borderId="0" xfId="46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2" fillId="0" borderId="0" xfId="46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4" fontId="2" fillId="0" borderId="0" xfId="46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46" fillId="33" borderId="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172" fontId="48" fillId="34" borderId="11" xfId="46" applyNumberFormat="1" applyFont="1" applyFill="1" applyBorder="1" applyAlignment="1">
      <alignment vertical="center"/>
    </xf>
    <xf numFmtId="0" fontId="47" fillId="34" borderId="12" xfId="0" applyFont="1" applyFill="1" applyBorder="1" applyAlignment="1">
      <alignment horizontal="left" vertical="center" shrinkToFit="1"/>
    </xf>
    <xf numFmtId="174" fontId="47" fillId="33" borderId="0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174" fontId="26" fillId="33" borderId="0" xfId="0" applyNumberFormat="1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172" fontId="27" fillId="0" borderId="16" xfId="46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18" xfId="0" applyFont="1" applyBorder="1" applyAlignment="1">
      <alignment horizontal="center" vertical="center"/>
    </xf>
    <xf numFmtId="172" fontId="27" fillId="0" borderId="19" xfId="46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 shrinkToFit="1"/>
    </xf>
    <xf numFmtId="0" fontId="27" fillId="0" borderId="21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174" fontId="27" fillId="0" borderId="0" xfId="46" applyNumberFormat="1" applyFont="1" applyAlignment="1">
      <alignment vertical="center"/>
    </xf>
    <xf numFmtId="0" fontId="27" fillId="0" borderId="0" xfId="0" applyFont="1" applyAlignment="1">
      <alignment horizontal="left" vertical="center" shrinkToFit="1"/>
    </xf>
    <xf numFmtId="0" fontId="28" fillId="0" borderId="0" xfId="0" applyFont="1" applyFill="1" applyBorder="1" applyAlignment="1">
      <alignment horizontal="right" vertical="center" wrapText="1"/>
    </xf>
    <xf numFmtId="49" fontId="2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24" fillId="34" borderId="1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justify" vertical="center" wrapText="1"/>
    </xf>
    <xf numFmtId="0" fontId="47" fillId="37" borderId="11" xfId="0" applyFont="1" applyFill="1" applyBorder="1" applyAlignment="1">
      <alignment horizontal="center" vertical="center"/>
    </xf>
    <xf numFmtId="172" fontId="48" fillId="37" borderId="11" xfId="46" applyNumberFormat="1" applyFont="1" applyFill="1" applyBorder="1" applyAlignment="1">
      <alignment vertical="center"/>
    </xf>
    <xf numFmtId="0" fontId="47" fillId="37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37" borderId="22" xfId="0" applyFont="1" applyFill="1" applyBorder="1" applyAlignment="1">
      <alignment horizontal="left" vertical="center"/>
    </xf>
    <xf numFmtId="0" fontId="48" fillId="37" borderId="11" xfId="0" applyFont="1" applyFill="1" applyBorder="1" applyAlignment="1">
      <alignment horizontal="left" vertical="center"/>
    </xf>
    <xf numFmtId="0" fontId="48" fillId="34" borderId="22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7" fillId="36" borderId="14" xfId="0" applyFont="1" applyFill="1" applyBorder="1" applyAlignment="1">
      <alignment vertical="center"/>
    </xf>
    <xf numFmtId="0" fontId="27" fillId="36" borderId="15" xfId="0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vertical="center" wrapText="1"/>
    </xf>
    <xf numFmtId="172" fontId="27" fillId="36" borderId="16" xfId="46" applyNumberFormat="1" applyFont="1" applyFill="1" applyBorder="1" applyAlignment="1">
      <alignment vertical="center"/>
    </xf>
    <xf numFmtId="0" fontId="27" fillId="36" borderId="17" xfId="0" applyFont="1" applyFill="1" applyBorder="1" applyAlignment="1">
      <alignment horizontal="left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2"/>
  <sheetViews>
    <sheetView showGridLines="0" tabSelected="1" zoomScaleSheetLayoutView="100" zoomScalePageLayoutView="0" workbookViewId="0" topLeftCell="A1">
      <selection activeCell="A6" sqref="A6:C6"/>
    </sheetView>
  </sheetViews>
  <sheetFormatPr defaultColWidth="9.140625" defaultRowHeight="15.75" customHeight="1"/>
  <cols>
    <col min="1" max="1" width="4.57421875" style="4" customWidth="1"/>
    <col min="2" max="2" width="14.28125" style="8" customWidth="1"/>
    <col min="3" max="3" width="69.140625" style="4" customWidth="1"/>
    <col min="4" max="4" width="19.28125" style="8" customWidth="1"/>
    <col min="5" max="5" width="17.57421875" style="6" customWidth="1"/>
    <col min="6" max="6" width="3.8515625" style="12" customWidth="1"/>
    <col min="7" max="7" width="17.421875" style="13" customWidth="1"/>
    <col min="8" max="8" width="20.00390625" style="3" customWidth="1"/>
    <col min="9" max="18" width="9.140625" style="3" customWidth="1"/>
    <col min="19" max="35" width="9.140625" style="1" customWidth="1"/>
    <col min="36" max="111" width="9.140625" style="2" customWidth="1"/>
    <col min="112" max="16384" width="9.140625" style="4" customWidth="1"/>
  </cols>
  <sheetData>
    <row r="1" spans="1:6" ht="15.75" customHeight="1">
      <c r="A1" s="5"/>
      <c r="B1" s="7"/>
      <c r="C1" s="5"/>
      <c r="D1" s="7"/>
      <c r="E1" s="9"/>
      <c r="F1" s="10"/>
    </row>
    <row r="2" spans="1:6" ht="15.75" customHeight="1">
      <c r="A2" s="5"/>
      <c r="B2" s="15" t="s">
        <v>45</v>
      </c>
      <c r="C2" s="5"/>
      <c r="D2" s="7"/>
      <c r="E2" s="9"/>
      <c r="F2" s="10"/>
    </row>
    <row r="3" spans="1:6" ht="15.75" customHeight="1">
      <c r="A3" s="5"/>
      <c r="B3" s="16" t="s">
        <v>21</v>
      </c>
      <c r="C3" s="5"/>
      <c r="D3" s="7"/>
      <c r="E3" s="9"/>
      <c r="F3" s="10"/>
    </row>
    <row r="4" spans="1:6" ht="18.75" customHeight="1" thickBot="1">
      <c r="A4" s="63"/>
      <c r="B4" s="63"/>
      <c r="C4" s="63"/>
      <c r="D4" s="63"/>
      <c r="E4" s="63"/>
      <c r="F4" s="63"/>
    </row>
    <row r="5" spans="1:111" s="29" customFormat="1" ht="43.5" customHeight="1" thickBot="1">
      <c r="A5" s="51" t="s">
        <v>13</v>
      </c>
      <c r="B5" s="14" t="s">
        <v>10</v>
      </c>
      <c r="C5" s="14" t="s">
        <v>7</v>
      </c>
      <c r="D5" s="14" t="s">
        <v>11</v>
      </c>
      <c r="E5" s="64" t="s">
        <v>32</v>
      </c>
      <c r="F5" s="6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</row>
    <row r="6" spans="1:111" s="24" customFormat="1" ht="23.25" customHeight="1">
      <c r="A6" s="59" t="s">
        <v>15</v>
      </c>
      <c r="B6" s="60"/>
      <c r="C6" s="60"/>
      <c r="D6" s="54"/>
      <c r="E6" s="55"/>
      <c r="F6" s="56"/>
      <c r="G6" s="20"/>
      <c r="H6" s="21">
        <f>+E6</f>
        <v>0</v>
      </c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</row>
    <row r="7" spans="1:111" s="31" customFormat="1" ht="25.5" customHeight="1">
      <c r="A7" s="42">
        <v>1</v>
      </c>
      <c r="B7" s="39" t="s">
        <v>3</v>
      </c>
      <c r="C7" s="43" t="s">
        <v>22</v>
      </c>
      <c r="D7" s="39" t="s">
        <v>12</v>
      </c>
      <c r="E7" s="40">
        <v>8850000</v>
      </c>
      <c r="F7" s="41" t="s">
        <v>19</v>
      </c>
      <c r="G7" s="20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</row>
    <row r="8" spans="1:111" s="31" customFormat="1" ht="21" customHeight="1">
      <c r="A8" s="42">
        <f aca="true" t="shared" si="0" ref="A8:A24">A7+1</f>
        <v>2</v>
      </c>
      <c r="B8" s="39" t="s">
        <v>4</v>
      </c>
      <c r="C8" s="43" t="s">
        <v>23</v>
      </c>
      <c r="D8" s="39" t="s">
        <v>12</v>
      </c>
      <c r="E8" s="40">
        <v>11558231</v>
      </c>
      <c r="F8" s="41" t="s">
        <v>19</v>
      </c>
      <c r="G8" s="20"/>
      <c r="H8" s="32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</row>
    <row r="9" spans="1:111" s="31" customFormat="1" ht="21" customHeight="1">
      <c r="A9" s="42">
        <f t="shared" si="0"/>
        <v>3</v>
      </c>
      <c r="B9" s="39" t="s">
        <v>6</v>
      </c>
      <c r="C9" s="43" t="s">
        <v>24</v>
      </c>
      <c r="D9" s="39" t="s">
        <v>12</v>
      </c>
      <c r="E9" s="40">
        <v>48840000</v>
      </c>
      <c r="F9" s="41" t="s">
        <v>19</v>
      </c>
      <c r="G9" s="20"/>
      <c r="H9" s="32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</row>
    <row r="10" spans="1:111" s="31" customFormat="1" ht="30" customHeight="1">
      <c r="A10" s="42">
        <f t="shared" si="0"/>
        <v>4</v>
      </c>
      <c r="B10" s="39" t="s">
        <v>8</v>
      </c>
      <c r="C10" s="43" t="s">
        <v>25</v>
      </c>
      <c r="D10" s="39" t="s">
        <v>12</v>
      </c>
      <c r="E10" s="40">
        <v>8910344</v>
      </c>
      <c r="F10" s="41" t="s">
        <v>19</v>
      </c>
      <c r="G10" s="20"/>
      <c r="H10" s="3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</row>
    <row r="11" spans="1:111" s="31" customFormat="1" ht="31.5" customHeight="1">
      <c r="A11" s="42">
        <f t="shared" si="0"/>
        <v>5</v>
      </c>
      <c r="B11" s="39" t="s">
        <v>5</v>
      </c>
      <c r="C11" s="43" t="s">
        <v>26</v>
      </c>
      <c r="D11" s="39" t="s">
        <v>12</v>
      </c>
      <c r="E11" s="40">
        <v>15900000</v>
      </c>
      <c r="F11" s="41" t="s">
        <v>19</v>
      </c>
      <c r="G11" s="20"/>
      <c r="H11" s="3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</row>
    <row r="12" spans="1:111" s="31" customFormat="1" ht="29.25" customHeight="1">
      <c r="A12" s="42">
        <f t="shared" si="0"/>
        <v>6</v>
      </c>
      <c r="B12" s="39" t="s">
        <v>1</v>
      </c>
      <c r="C12" s="43" t="s">
        <v>27</v>
      </c>
      <c r="D12" s="39" t="s">
        <v>12</v>
      </c>
      <c r="E12" s="40">
        <v>14983544</v>
      </c>
      <c r="F12" s="41" t="s">
        <v>19</v>
      </c>
      <c r="G12" s="20"/>
      <c r="H12" s="3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</row>
    <row r="13" spans="1:111" s="31" customFormat="1" ht="35.25" customHeight="1">
      <c r="A13" s="42">
        <f t="shared" si="0"/>
        <v>7</v>
      </c>
      <c r="B13" s="39" t="s">
        <v>1</v>
      </c>
      <c r="C13" s="43" t="s">
        <v>28</v>
      </c>
      <c r="D13" s="39" t="s">
        <v>12</v>
      </c>
      <c r="E13" s="40">
        <v>17189134</v>
      </c>
      <c r="F13" s="41" t="s">
        <v>19</v>
      </c>
      <c r="G13" s="2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</row>
    <row r="14" spans="1:111" s="31" customFormat="1" ht="30.75" customHeight="1">
      <c r="A14" s="42">
        <f t="shared" si="0"/>
        <v>8</v>
      </c>
      <c r="B14" s="39" t="s">
        <v>2</v>
      </c>
      <c r="C14" s="43" t="s">
        <v>29</v>
      </c>
      <c r="D14" s="39" t="s">
        <v>12</v>
      </c>
      <c r="E14" s="40">
        <v>14717777</v>
      </c>
      <c r="F14" s="41" t="s">
        <v>19</v>
      </c>
      <c r="G14" s="20"/>
      <c r="H14" s="3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</row>
    <row r="15" spans="1:111" s="31" customFormat="1" ht="33.75" customHeight="1">
      <c r="A15" s="42">
        <f t="shared" si="0"/>
        <v>9</v>
      </c>
      <c r="B15" s="39" t="s">
        <v>2</v>
      </c>
      <c r="C15" s="43" t="s">
        <v>30</v>
      </c>
      <c r="D15" s="39" t="s">
        <v>12</v>
      </c>
      <c r="E15" s="40">
        <v>14462000</v>
      </c>
      <c r="F15" s="41" t="s">
        <v>19</v>
      </c>
      <c r="G15" s="20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</row>
    <row r="16" spans="1:112" s="34" customFormat="1" ht="33.75" customHeight="1">
      <c r="A16" s="35">
        <f t="shared" si="0"/>
        <v>10</v>
      </c>
      <c r="B16" s="36" t="s">
        <v>17</v>
      </c>
      <c r="C16" s="44" t="s">
        <v>31</v>
      </c>
      <c r="D16" s="36" t="s">
        <v>12</v>
      </c>
      <c r="E16" s="37">
        <v>3604240</v>
      </c>
      <c r="F16" s="38" t="s">
        <v>19</v>
      </c>
      <c r="G16" s="20"/>
      <c r="H16" s="3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33"/>
    </row>
    <row r="17" spans="1:112" s="34" customFormat="1" ht="21.75" customHeight="1">
      <c r="A17" s="35">
        <f t="shared" si="0"/>
        <v>11</v>
      </c>
      <c r="B17" s="36" t="s">
        <v>34</v>
      </c>
      <c r="C17" s="44" t="s">
        <v>35</v>
      </c>
      <c r="D17" s="36" t="s">
        <v>12</v>
      </c>
      <c r="E17" s="37">
        <v>25250000</v>
      </c>
      <c r="F17" s="38"/>
      <c r="G17" s="20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33"/>
    </row>
    <row r="18" spans="1:112" s="34" customFormat="1" ht="27" customHeight="1">
      <c r="A18" s="35">
        <f t="shared" si="0"/>
        <v>12</v>
      </c>
      <c r="B18" s="36" t="s">
        <v>38</v>
      </c>
      <c r="C18" s="44" t="s">
        <v>39</v>
      </c>
      <c r="D18" s="36" t="s">
        <v>12</v>
      </c>
      <c r="E18" s="37">
        <v>49400000</v>
      </c>
      <c r="F18" s="38"/>
      <c r="G18" s="20"/>
      <c r="H18" s="3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33"/>
    </row>
    <row r="19" spans="1:112" s="34" customFormat="1" ht="27" customHeight="1">
      <c r="A19" s="35">
        <f t="shared" si="0"/>
        <v>13</v>
      </c>
      <c r="B19" s="36" t="s">
        <v>38</v>
      </c>
      <c r="C19" s="44" t="s">
        <v>40</v>
      </c>
      <c r="D19" s="36" t="s">
        <v>12</v>
      </c>
      <c r="E19" s="37">
        <v>55300000</v>
      </c>
      <c r="F19" s="38"/>
      <c r="G19" s="20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33"/>
    </row>
    <row r="20" spans="1:112" s="34" customFormat="1" ht="27" customHeight="1">
      <c r="A20" s="35">
        <f t="shared" si="0"/>
        <v>14</v>
      </c>
      <c r="B20" s="36" t="s">
        <v>38</v>
      </c>
      <c r="C20" s="44" t="s">
        <v>42</v>
      </c>
      <c r="D20" s="36" t="s">
        <v>12</v>
      </c>
      <c r="E20" s="37">
        <v>42300000</v>
      </c>
      <c r="F20" s="38"/>
      <c r="G20" s="20"/>
      <c r="H20" s="3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33"/>
    </row>
    <row r="21" spans="1:112" s="34" customFormat="1" ht="27" customHeight="1">
      <c r="A21" s="35">
        <f t="shared" si="0"/>
        <v>15</v>
      </c>
      <c r="B21" s="36" t="s">
        <v>38</v>
      </c>
      <c r="C21" s="44" t="s">
        <v>41</v>
      </c>
      <c r="D21" s="36" t="s">
        <v>12</v>
      </c>
      <c r="E21" s="37">
        <v>31500000</v>
      </c>
      <c r="F21" s="38"/>
      <c r="G21" s="20"/>
      <c r="H21" s="3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33"/>
    </row>
    <row r="22" spans="1:112" s="34" customFormat="1" ht="27" customHeight="1">
      <c r="A22" s="35">
        <f t="shared" si="0"/>
        <v>16</v>
      </c>
      <c r="B22" s="36" t="s">
        <v>44</v>
      </c>
      <c r="C22" s="44" t="s">
        <v>43</v>
      </c>
      <c r="D22" s="36" t="s">
        <v>12</v>
      </c>
      <c r="E22" s="37">
        <v>250000000</v>
      </c>
      <c r="F22" s="38"/>
      <c r="G22" s="20"/>
      <c r="H22" s="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33"/>
    </row>
    <row r="23" spans="1:112" s="34" customFormat="1" ht="29.25" customHeight="1">
      <c r="A23" s="67">
        <f t="shared" si="0"/>
        <v>17</v>
      </c>
      <c r="B23" s="68" t="s">
        <v>46</v>
      </c>
      <c r="C23" s="69" t="s">
        <v>47</v>
      </c>
      <c r="D23" s="68" t="s">
        <v>12</v>
      </c>
      <c r="E23" s="70">
        <f>104555275.37+46030252.1+96789533.15</f>
        <v>247375060.62</v>
      </c>
      <c r="F23" s="71" t="s">
        <v>48</v>
      </c>
      <c r="G23" s="20"/>
      <c r="H23" s="3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33"/>
    </row>
    <row r="24" spans="1:112" s="34" customFormat="1" ht="29.25" customHeight="1">
      <c r="A24" s="67">
        <f t="shared" si="0"/>
        <v>18</v>
      </c>
      <c r="B24" s="68" t="s">
        <v>46</v>
      </c>
      <c r="C24" s="69" t="s">
        <v>49</v>
      </c>
      <c r="D24" s="68" t="s">
        <v>12</v>
      </c>
      <c r="E24" s="70">
        <f>105392054.33+131007824.67+54445840.12</f>
        <v>290845719.12</v>
      </c>
      <c r="F24" s="71" t="s">
        <v>50</v>
      </c>
      <c r="G24" s="20"/>
      <c r="H24" s="3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3"/>
    </row>
    <row r="25" spans="1:111" s="24" customFormat="1" ht="15.75" customHeight="1">
      <c r="A25" s="61" t="s">
        <v>16</v>
      </c>
      <c r="B25" s="62"/>
      <c r="C25" s="62"/>
      <c r="D25" s="17"/>
      <c r="E25" s="18">
        <f>SUM(E7:E24)</f>
        <v>1150986049.74</v>
      </c>
      <c r="F25" s="19"/>
      <c r="G25" s="20"/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</row>
    <row r="27" spans="1:8" ht="15.75" customHeight="1">
      <c r="A27" s="66" t="s">
        <v>0</v>
      </c>
      <c r="B27" s="66"/>
      <c r="C27" s="45"/>
      <c r="D27" s="46"/>
      <c r="E27" s="47"/>
      <c r="F27" s="30"/>
      <c r="G27" s="21"/>
      <c r="H27" s="4"/>
    </row>
    <row r="28" spans="1:8" ht="15.75" customHeight="1">
      <c r="A28" s="49" t="s">
        <v>19</v>
      </c>
      <c r="B28" s="16" t="s">
        <v>20</v>
      </c>
      <c r="C28" s="16"/>
      <c r="D28" s="16"/>
      <c r="E28" s="16"/>
      <c r="F28" s="50"/>
      <c r="G28" s="30"/>
      <c r="H28" s="4"/>
    </row>
    <row r="29" spans="1:8" ht="17.25" customHeight="1">
      <c r="A29" s="48" t="s">
        <v>9</v>
      </c>
      <c r="B29" s="16" t="s">
        <v>33</v>
      </c>
      <c r="C29" s="16"/>
      <c r="D29" s="16"/>
      <c r="E29" s="16"/>
      <c r="F29" s="50"/>
      <c r="G29" s="30"/>
      <c r="H29" s="4"/>
    </row>
    <row r="30" spans="1:8" ht="42.75" customHeight="1">
      <c r="A30" s="52" t="s">
        <v>14</v>
      </c>
      <c r="B30" s="58" t="s">
        <v>18</v>
      </c>
      <c r="C30" s="58"/>
      <c r="D30" s="58"/>
      <c r="E30" s="58"/>
      <c r="F30" s="58"/>
      <c r="G30" s="58"/>
      <c r="H30" s="4"/>
    </row>
    <row r="31" spans="1:8" ht="15.75" customHeight="1">
      <c r="A31" s="52" t="s">
        <v>37</v>
      </c>
      <c r="B31" s="58" t="s">
        <v>36</v>
      </c>
      <c r="C31" s="58"/>
      <c r="D31" s="58"/>
      <c r="E31" s="58"/>
      <c r="F31" s="58"/>
      <c r="G31" s="58"/>
      <c r="H31" s="4"/>
    </row>
    <row r="32" spans="1:111" s="31" customFormat="1" ht="30.75" customHeight="1">
      <c r="A32" s="53" t="s">
        <v>48</v>
      </c>
      <c r="B32" s="58" t="s">
        <v>52</v>
      </c>
      <c r="C32" s="58"/>
      <c r="D32" s="58"/>
      <c r="E32" s="58"/>
      <c r="F32" s="58"/>
      <c r="G32" s="58"/>
      <c r="H32" s="58"/>
      <c r="I32" s="50"/>
      <c r="J32" s="30"/>
      <c r="K32" s="21"/>
      <c r="L32" s="21"/>
      <c r="M32" s="21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</row>
    <row r="33" spans="1:111" s="31" customFormat="1" ht="30.75" customHeight="1">
      <c r="A33" s="53" t="s">
        <v>50</v>
      </c>
      <c r="B33" s="58" t="s">
        <v>53</v>
      </c>
      <c r="C33" s="58"/>
      <c r="D33" s="58"/>
      <c r="E33" s="58"/>
      <c r="F33" s="58"/>
      <c r="G33" s="58"/>
      <c r="H33" s="58"/>
      <c r="I33" s="50"/>
      <c r="J33" s="30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</row>
    <row r="34" spans="2:8" ht="15.75" customHeight="1">
      <c r="B34" s="57" t="s">
        <v>51</v>
      </c>
      <c r="C34" s="58"/>
      <c r="D34" s="58"/>
      <c r="H34" s="4"/>
    </row>
    <row r="35" spans="2:7" ht="15.75" customHeight="1">
      <c r="B35" s="4"/>
      <c r="D35" s="4"/>
      <c r="E35" s="4"/>
      <c r="F35" s="4"/>
      <c r="G35" s="4"/>
    </row>
    <row r="36" spans="2:9" ht="15.75" customHeight="1">
      <c r="B36" s="4"/>
      <c r="D36" s="4"/>
      <c r="E36" s="4"/>
      <c r="F36" s="4"/>
      <c r="G36" s="4"/>
      <c r="H36" s="4"/>
      <c r="I36" s="4"/>
    </row>
    <row r="37" spans="4:10" ht="15.75" customHeight="1">
      <c r="D37" s="4"/>
      <c r="E37" s="4"/>
      <c r="F37" s="4"/>
      <c r="G37" s="4"/>
      <c r="H37" s="4"/>
      <c r="I37" s="4"/>
      <c r="J37" s="4"/>
    </row>
    <row r="42" spans="4:10" ht="15.75" customHeight="1">
      <c r="D42" s="4"/>
      <c r="E42" s="8"/>
      <c r="F42" s="6"/>
      <c r="G42" s="11"/>
      <c r="H42" s="6"/>
      <c r="I42" s="12"/>
      <c r="J42" s="13"/>
    </row>
  </sheetData>
  <sheetProtection/>
  <mergeCells count="10">
    <mergeCell ref="B34:D34"/>
    <mergeCell ref="A6:C6"/>
    <mergeCell ref="A25:C25"/>
    <mergeCell ref="A4:F4"/>
    <mergeCell ref="E5:F5"/>
    <mergeCell ref="A27:B27"/>
    <mergeCell ref="B31:G31"/>
    <mergeCell ref="B32:H32"/>
    <mergeCell ref="B33:H33"/>
    <mergeCell ref="B30:G30"/>
  </mergeCells>
  <printOptions horizontalCentered="1"/>
  <pageMargins left="0" right="0" top="0.4330708661417323" bottom="0.8267716535433072" header="0.1968503937007874" footer="0.1968503937007874"/>
  <pageSetup firstPageNumber="113" useFirstPageNumber="1"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COPRI</dc:creator>
  <cp:keywords/>
  <dc:description/>
  <cp:lastModifiedBy>Jaime Cueva Llanos</cp:lastModifiedBy>
  <cp:lastPrinted>2017-07-19T22:18:36Z</cp:lastPrinted>
  <dcterms:created xsi:type="dcterms:W3CDTF">1997-07-03T17:36:28Z</dcterms:created>
  <dcterms:modified xsi:type="dcterms:W3CDTF">2018-02-27T20:43:07Z</dcterms:modified>
  <cp:category/>
  <cp:version/>
  <cp:contentType/>
  <cp:contentStatus/>
</cp:coreProperties>
</file>